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pravca\Desktop\SF\"/>
    </mc:Choice>
  </mc:AlternateContent>
  <bookViews>
    <workbookView xWindow="0" yWindow="120" windowWidth="15195" windowHeight="8700"/>
  </bookViews>
  <sheets>
    <sheet name="Rozpočet 2021" sheetId="5" r:id="rId1"/>
    <sheet name="List1" sheetId="1" r:id="rId2"/>
    <sheet name="List2" sheetId="2" r:id="rId3"/>
    <sheet name="List3" sheetId="3" r:id="rId4"/>
    <sheet name="Hárok1" sheetId="4" r:id="rId5"/>
  </sheets>
  <calcPr calcId="152511"/>
</workbook>
</file>

<file path=xl/calcChain.xml><?xml version="1.0" encoding="utf-8"?>
<calcChain xmlns="http://schemas.openxmlformats.org/spreadsheetml/2006/main">
  <c r="F10" i="5" l="1"/>
  <c r="F29" i="2"/>
  <c r="F11" i="1"/>
  <c r="G9" i="1" s="1"/>
  <c r="G20" i="1"/>
  <c r="G21" i="1"/>
  <c r="F28" i="1"/>
  <c r="G28" i="1" s="1"/>
  <c r="G29" i="1"/>
  <c r="G35" i="1"/>
  <c r="G36" i="1"/>
  <c r="G45" i="1"/>
  <c r="F10" i="2"/>
  <c r="G8" i="2" s="1"/>
  <c r="F23" i="2"/>
  <c r="F25" i="2"/>
  <c r="G19" i="5" l="1"/>
  <c r="G7" i="1"/>
  <c r="G32" i="5"/>
  <c r="G31" i="5"/>
  <c r="F21" i="5"/>
  <c r="G21" i="5" s="1"/>
  <c r="G20" i="5"/>
  <c r="G30" i="5"/>
  <c r="G28" i="5"/>
  <c r="G29" i="5"/>
  <c r="F43" i="1"/>
  <c r="G43" i="1" s="1"/>
  <c r="G17" i="1"/>
  <c r="G7" i="5"/>
  <c r="G8" i="5"/>
  <c r="G16" i="5"/>
  <c r="G17" i="5"/>
  <c r="G18" i="5"/>
  <c r="G26" i="5"/>
  <c r="G24" i="2"/>
  <c r="G23" i="2"/>
  <c r="G29" i="2"/>
  <c r="G27" i="2"/>
  <c r="G21" i="2"/>
  <c r="G35" i="2"/>
  <c r="G25" i="2"/>
  <c r="G16" i="2"/>
  <c r="G17" i="2"/>
  <c r="G19" i="2"/>
  <c r="G46" i="1"/>
  <c r="G38" i="1"/>
  <c r="G30" i="1"/>
  <c r="G26" i="1"/>
  <c r="G18" i="1"/>
  <c r="G8" i="1"/>
  <c r="G34" i="2"/>
  <c r="G7" i="2"/>
  <c r="G33" i="1"/>
  <c r="G19" i="1"/>
  <c r="F33" i="5" l="1"/>
  <c r="F33" i="2"/>
  <c r="G32" i="2"/>
  <c r="G33" i="2" s="1"/>
  <c r="G33" i="5" l="1"/>
  <c r="G34" i="5" s="1"/>
  <c r="F35" i="5"/>
  <c r="F34" i="5"/>
  <c r="F36" i="5"/>
  <c r="G36" i="5" s="1"/>
  <c r="G35" i="5" l="1"/>
</calcChain>
</file>

<file path=xl/sharedStrings.xml><?xml version="1.0" encoding="utf-8"?>
<sst xmlns="http://schemas.openxmlformats.org/spreadsheetml/2006/main" count="125" uniqueCount="82">
  <si>
    <t>Príjmy</t>
  </si>
  <si>
    <t>3. Povinný prídel z objemu miezd v r. 2008</t>
  </si>
  <si>
    <t>Príjmy spolu</t>
  </si>
  <si>
    <t>1. Služby na regeneráciu pracovnej sily</t>
  </si>
  <si>
    <t>jar - vitamínový program</t>
  </si>
  <si>
    <t>jeseň - vitamínový program</t>
  </si>
  <si>
    <t>masáže a ind. Regenerácie</t>
  </si>
  <si>
    <t>2. Sociálna výpomoc</t>
  </si>
  <si>
    <t>Novoročné posedenie</t>
  </si>
  <si>
    <t>Deň žien</t>
  </si>
  <si>
    <t>Deň učiteľov</t>
  </si>
  <si>
    <t>Školenie AsC agenda</t>
  </si>
  <si>
    <t>Záver šk. roka - posedenie</t>
  </si>
  <si>
    <t>Vianočné posedenie</t>
  </si>
  <si>
    <t>Ostatné</t>
  </si>
  <si>
    <t>kvety</t>
  </si>
  <si>
    <t>kolekcia, salónky</t>
  </si>
  <si>
    <t>ind. regenerácie</t>
  </si>
  <si>
    <t>soľná jaskyňa</t>
  </si>
  <si>
    <t>wellnes centrum</t>
  </si>
  <si>
    <t>lyžiarsky vlek</t>
  </si>
  <si>
    <t>rozpoč.</t>
  </si>
  <si>
    <t>%</t>
  </si>
  <si>
    <t>skutoč.</t>
  </si>
  <si>
    <t>45*100</t>
  </si>
  <si>
    <t>45*20</t>
  </si>
  <si>
    <t>45*900</t>
  </si>
  <si>
    <t>3. Ďalšia real.soc.polit. v oblast. Starost.o zam.</t>
  </si>
  <si>
    <t>45*70</t>
  </si>
  <si>
    <t>45*200</t>
  </si>
  <si>
    <t>Čerpanie celkom</t>
  </si>
  <si>
    <t>ostatné</t>
  </si>
  <si>
    <t>Divadlo - vstupenky</t>
  </si>
  <si>
    <t>45*250</t>
  </si>
  <si>
    <t>Čerpanie</t>
  </si>
  <si>
    <t>skutočné</t>
  </si>
  <si>
    <t>Základná škola, Školská 212, 059 92  Huncovce</t>
  </si>
  <si>
    <t>podľa rozp.</t>
  </si>
  <si>
    <t xml:space="preserve">1. Zostatok na účte SF k 31.12.2008   </t>
  </si>
  <si>
    <t>2. Vyrovnanie za rok 2008</t>
  </si>
  <si>
    <t>príspevok na stravu1,-/24*220dní/</t>
  </si>
  <si>
    <t>Zostatok na účte k 31.12.2009</t>
  </si>
  <si>
    <t>Čerpanie v r. 2009 + zostatok k 31.12.2009</t>
  </si>
  <si>
    <t>Rozpočet  sociálneho fondu na rok 2009</t>
  </si>
  <si>
    <t>Rozdiel príjmy - čerpanie</t>
  </si>
  <si>
    <t>rozpoč. €</t>
  </si>
  <si>
    <t>návrh €</t>
  </si>
  <si>
    <t>.......................................................................                          ..............................................................</t>
  </si>
  <si>
    <t>počet prac.</t>
  </si>
  <si>
    <t>na 1 prac.</t>
  </si>
  <si>
    <t xml:space="preserve">       riaditeľ školy</t>
  </si>
  <si>
    <t>Základná škola, Školská 212/19, 059 92  Huncovce</t>
  </si>
  <si>
    <t>Prekonzultované so ZO OZ</t>
  </si>
  <si>
    <t>Mgr. Lucia Troppová</t>
  </si>
  <si>
    <t xml:space="preserve">  predseda ZO OZ</t>
  </si>
  <si>
    <t>Pitný režim</t>
  </si>
  <si>
    <t>Koniec školského roka</t>
  </si>
  <si>
    <t xml:space="preserve">na stravu </t>
  </si>
  <si>
    <t>Rozpočet  sociálneho fondu ako príloha ku KZ od 1.1.2015</t>
  </si>
  <si>
    <t>1. Zostatok na účte SF k 31.12.2014</t>
  </si>
  <si>
    <t>vianočné trhy</t>
  </si>
  <si>
    <t>Zostatok na účte k 31.12.2015</t>
  </si>
  <si>
    <t>Čerpanie v r. 2015+ zostatok k 31.12.2015</t>
  </si>
  <si>
    <t>Mgr. Lýdia Bašistová</t>
  </si>
  <si>
    <t>2. Povinný prídel z objemu miezd do konca r. 2014</t>
  </si>
  <si>
    <t>vitálny svet,  masáže, kryocentrum, tutistika, sauna</t>
  </si>
  <si>
    <t>mimoriadne udalosti</t>
  </si>
  <si>
    <t>úmrtie</t>
  </si>
  <si>
    <t>4. Dary</t>
  </si>
  <si>
    <t>relaxačný deň</t>
  </si>
  <si>
    <t>odchod do dôchodku</t>
  </si>
  <si>
    <t>3. Ďalšia real.soc.polit. v oblast. starost.o zam.</t>
  </si>
  <si>
    <t>2. Povinný prídel z objemu miezd do konca r.</t>
  </si>
  <si>
    <t>Na stravu</t>
  </si>
  <si>
    <t>ostatné aktivity</t>
  </si>
  <si>
    <t>5. Iné aktivity na základe návrhov členov výboru odb.org.</t>
  </si>
  <si>
    <t>Mgr. Kamila Haddenová</t>
  </si>
  <si>
    <t>životné jubileá, 50 60,plaketa</t>
  </si>
  <si>
    <t>Rozpočet  sociálneho fondu ako príloha ku KZ od 1.1.2023</t>
  </si>
  <si>
    <t>1. Zostatok na účte SF k 31.12.2022</t>
  </si>
  <si>
    <t>Čerpanie v r. 2022+ zostatok k 31.12.2023</t>
  </si>
  <si>
    <t>Zostatok na účte k 31.12.2023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</si>
</sst>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 CE"/>
      <charset val="238"/>
    </font>
    <font>
      <sz val="10"/>
      <name val="Arial CE"/>
      <charset val="238"/>
    </font>
    <font>
      <u/>
      <sz val="14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8"/>
      <name val="Arial CE"/>
      <family val="2"/>
      <charset val="238"/>
    </font>
    <font>
      <sz val="10"/>
      <name val="Arial CE"/>
      <family val="2"/>
      <charset val="238"/>
    </font>
    <font>
      <sz val="8"/>
      <name val="Arial CE"/>
      <family val="2"/>
      <charset val="238"/>
    </font>
    <font>
      <b/>
      <sz val="10"/>
      <name val="Arial CE"/>
      <charset val="238"/>
    </font>
    <font>
      <b/>
      <sz val="8"/>
      <name val="Arial CE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1">
    <xf numFmtId="0" fontId="0" fillId="0" borderId="0" xfId="0"/>
    <xf numFmtId="0" fontId="2" fillId="0" borderId="0" xfId="0" applyFont="1"/>
    <xf numFmtId="0" fontId="3" fillId="0" borderId="1" xfId="0" applyFont="1" applyBorder="1"/>
    <xf numFmtId="0" fontId="3" fillId="0" borderId="2" xfId="0" applyFont="1" applyBorder="1"/>
    <xf numFmtId="0" fontId="4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9" fontId="5" fillId="0" borderId="3" xfId="1" applyFont="1" applyBorder="1" applyAlignment="1">
      <alignment horizontal="center"/>
    </xf>
    <xf numFmtId="0" fontId="0" fillId="0" borderId="4" xfId="0" applyBorder="1"/>
    <xf numFmtId="0" fontId="0" fillId="0" borderId="0" xfId="0" applyBorder="1"/>
    <xf numFmtId="0" fontId="6" fillId="0" borderId="0" xfId="0" applyFont="1" applyBorder="1"/>
    <xf numFmtId="0" fontId="7" fillId="0" borderId="0" xfId="0" applyFont="1" applyBorder="1"/>
    <xf numFmtId="0" fontId="7" fillId="0" borderId="5" xfId="0" applyFont="1" applyBorder="1"/>
    <xf numFmtId="0" fontId="4" fillId="0" borderId="4" xfId="0" applyFont="1" applyBorder="1"/>
    <xf numFmtId="2" fontId="6" fillId="0" borderId="0" xfId="0" applyNumberFormat="1" applyFont="1" applyBorder="1"/>
    <xf numFmtId="2" fontId="7" fillId="0" borderId="0" xfId="0" applyNumberFormat="1" applyFont="1" applyBorder="1"/>
    <xf numFmtId="2" fontId="7" fillId="0" borderId="5" xfId="0" applyNumberFormat="1" applyFont="1" applyBorder="1"/>
    <xf numFmtId="0" fontId="0" fillId="0" borderId="2" xfId="0" applyBorder="1"/>
    <xf numFmtId="2" fontId="4" fillId="0" borderId="2" xfId="0" applyNumberFormat="1" applyFont="1" applyBorder="1"/>
    <xf numFmtId="2" fontId="5" fillId="0" borderId="2" xfId="0" applyNumberFormat="1" applyFont="1" applyBorder="1"/>
    <xf numFmtId="2" fontId="5" fillId="0" borderId="3" xfId="0" applyNumberFormat="1" applyFont="1" applyBorder="1"/>
    <xf numFmtId="2" fontId="6" fillId="0" borderId="0" xfId="0" applyNumberFormat="1" applyFont="1"/>
    <xf numFmtId="0" fontId="7" fillId="0" borderId="0" xfId="0" applyFont="1"/>
    <xf numFmtId="2" fontId="4" fillId="0" borderId="2" xfId="0" applyNumberFormat="1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4" fillId="0" borderId="6" xfId="0" applyFont="1" applyBorder="1"/>
    <xf numFmtId="0" fontId="0" fillId="0" borderId="7" xfId="0" applyBorder="1"/>
    <xf numFmtId="2" fontId="4" fillId="0" borderId="7" xfId="0" applyNumberFormat="1" applyFont="1" applyBorder="1"/>
    <xf numFmtId="2" fontId="7" fillId="0" borderId="7" xfId="0" applyNumberFormat="1" applyFont="1" applyBorder="1"/>
    <xf numFmtId="2" fontId="7" fillId="0" borderId="8" xfId="0" applyNumberFormat="1" applyFont="1" applyBorder="1"/>
    <xf numFmtId="2" fontId="4" fillId="0" borderId="0" xfId="0" applyNumberFormat="1" applyFont="1" applyBorder="1" applyAlignment="1">
      <alignment horizontal="right"/>
    </xf>
    <xf numFmtId="2" fontId="6" fillId="0" borderId="0" xfId="0" applyNumberFormat="1" applyFont="1" applyBorder="1" applyAlignment="1">
      <alignment horizontal="right"/>
    </xf>
    <xf numFmtId="0" fontId="6" fillId="0" borderId="7" xfId="0" applyFont="1" applyBorder="1"/>
    <xf numFmtId="0" fontId="4" fillId="0" borderId="7" xfId="0" applyFont="1" applyBorder="1"/>
    <xf numFmtId="0" fontId="4" fillId="0" borderId="9" xfId="0" applyFont="1" applyBorder="1"/>
    <xf numFmtId="0" fontId="0" fillId="0" borderId="10" xfId="0" applyBorder="1"/>
    <xf numFmtId="0" fontId="6" fillId="0" borderId="10" xfId="0" applyFont="1" applyBorder="1"/>
    <xf numFmtId="2" fontId="4" fillId="0" borderId="10" xfId="0" applyNumberFormat="1" applyFont="1" applyBorder="1"/>
    <xf numFmtId="2" fontId="7" fillId="0" borderId="11" xfId="0" applyNumberFormat="1" applyFont="1" applyBorder="1"/>
    <xf numFmtId="0" fontId="4" fillId="0" borderId="0" xfId="0" applyFont="1"/>
    <xf numFmtId="0" fontId="3" fillId="0" borderId="0" xfId="0" applyFont="1" applyBorder="1"/>
    <xf numFmtId="2" fontId="7" fillId="0" borderId="2" xfId="0" applyNumberFormat="1" applyFont="1" applyBorder="1"/>
    <xf numFmtId="2" fontId="7" fillId="0" borderId="12" xfId="0" applyNumberFormat="1" applyFont="1" applyBorder="1"/>
    <xf numFmtId="2" fontId="7" fillId="0" borderId="13" xfId="0" applyNumberFormat="1" applyFont="1" applyBorder="1"/>
    <xf numFmtId="0" fontId="0" fillId="0" borderId="0" xfId="0" applyFill="1" applyBorder="1"/>
    <xf numFmtId="0" fontId="8" fillId="0" borderId="4" xfId="0" applyFont="1" applyBorder="1"/>
    <xf numFmtId="2" fontId="9" fillId="0" borderId="2" xfId="0" applyNumberFormat="1" applyFont="1" applyBorder="1"/>
    <xf numFmtId="2" fontId="0" fillId="0" borderId="0" xfId="0" applyNumberFormat="1"/>
    <xf numFmtId="2" fontId="9" fillId="0" borderId="7" xfId="0" applyNumberFormat="1" applyFont="1" applyBorder="1"/>
    <xf numFmtId="0" fontId="4" fillId="0" borderId="0" xfId="0" applyFont="1" applyFill="1" applyBorder="1"/>
    <xf numFmtId="0" fontId="7" fillId="0" borderId="2" xfId="0" applyFont="1" applyBorder="1"/>
    <xf numFmtId="2" fontId="0" fillId="0" borderId="0" xfId="0" applyNumberFormat="1" applyBorder="1"/>
    <xf numFmtId="2" fontId="0" fillId="0" borderId="0" xfId="0" applyNumberFormat="1" applyFill="1" applyBorder="1"/>
    <xf numFmtId="2" fontId="8" fillId="0" borderId="7" xfId="0" applyNumberFormat="1" applyFont="1" applyBorder="1"/>
    <xf numFmtId="0" fontId="0" fillId="0" borderId="4" xfId="0" applyBorder="1" applyAlignment="1">
      <alignment wrapText="1"/>
    </xf>
    <xf numFmtId="0" fontId="2" fillId="0" borderId="0" xfId="0" applyNumberFormat="1" applyFont="1"/>
    <xf numFmtId="0" fontId="0" fillId="0" borderId="0" xfId="0" applyNumberFormat="1"/>
    <xf numFmtId="0" fontId="4" fillId="0" borderId="2" xfId="0" applyNumberFormat="1" applyFont="1" applyBorder="1" applyAlignment="1">
      <alignment horizontal="center"/>
    </xf>
    <xf numFmtId="0" fontId="6" fillId="0" borderId="0" xfId="0" applyNumberFormat="1" applyFont="1" applyBorder="1"/>
    <xf numFmtId="0" fontId="6" fillId="0" borderId="7" xfId="0" applyNumberFormat="1" applyFont="1" applyBorder="1"/>
    <xf numFmtId="2" fontId="9" fillId="0" borderId="0" xfId="0" applyNumberFormat="1" applyFont="1" applyBorder="1"/>
    <xf numFmtId="2" fontId="4" fillId="0" borderId="0" xfId="0" applyNumberFormat="1" applyFont="1" applyBorder="1"/>
    <xf numFmtId="0" fontId="0" fillId="0" borderId="4" xfId="0" applyFont="1" applyBorder="1"/>
    <xf numFmtId="0" fontId="0" fillId="0" borderId="0" xfId="0" applyFont="1" applyBorder="1"/>
    <xf numFmtId="0" fontId="4" fillId="0" borderId="1" xfId="0" applyFont="1" applyBorder="1"/>
    <xf numFmtId="0" fontId="6" fillId="0" borderId="2" xfId="0" applyNumberFormat="1" applyFont="1" applyBorder="1"/>
    <xf numFmtId="2" fontId="7" fillId="0" borderId="3" xfId="0" applyNumberFormat="1" applyFont="1" applyBorder="1"/>
    <xf numFmtId="0" fontId="0" fillId="0" borderId="0" xfId="0" applyNumberFormat="1" applyFont="1" applyBorder="1"/>
    <xf numFmtId="0" fontId="0" fillId="0" borderId="0" xfId="0" applyNumberFormat="1" applyFont="1" applyFill="1" applyBorder="1"/>
    <xf numFmtId="0" fontId="4" fillId="0" borderId="14" xfId="0" applyFont="1" applyBorder="1"/>
    <xf numFmtId="0" fontId="0" fillId="0" borderId="15" xfId="0" applyBorder="1"/>
    <xf numFmtId="2" fontId="7" fillId="0" borderId="16" xfId="0" applyNumberFormat="1" applyFont="1" applyBorder="1"/>
    <xf numFmtId="2" fontId="7" fillId="0" borderId="15" xfId="0" applyNumberFormat="1" applyFont="1" applyBorder="1"/>
    <xf numFmtId="0" fontId="4" fillId="0" borderId="15" xfId="0" applyFont="1" applyBorder="1"/>
    <xf numFmtId="0" fontId="0" fillId="0" borderId="0" xfId="0" applyNumberFormat="1" applyBorder="1"/>
    <xf numFmtId="0" fontId="4" fillId="2" borderId="6" xfId="0" applyFont="1" applyFill="1" applyBorder="1"/>
    <xf numFmtId="0" fontId="0" fillId="2" borderId="7" xfId="0" applyFill="1" applyBorder="1"/>
    <xf numFmtId="0" fontId="4" fillId="2" borderId="7" xfId="0" applyNumberFormat="1" applyFont="1" applyFill="1" applyBorder="1"/>
    <xf numFmtId="2" fontId="9" fillId="2" borderId="7" xfId="0" applyNumberFormat="1" applyFont="1" applyFill="1" applyBorder="1"/>
    <xf numFmtId="2" fontId="4" fillId="2" borderId="7" xfId="0" applyNumberFormat="1" applyFont="1" applyFill="1" applyBorder="1"/>
    <xf numFmtId="2" fontId="7" fillId="2" borderId="8" xfId="0" applyNumberFormat="1" applyFont="1" applyFill="1" applyBorder="1"/>
    <xf numFmtId="0" fontId="4" fillId="2" borderId="1" xfId="0" applyFont="1" applyFill="1" applyBorder="1"/>
    <xf numFmtId="0" fontId="0" fillId="2" borderId="2" xfId="0" applyFill="1" applyBorder="1"/>
    <xf numFmtId="0" fontId="4" fillId="2" borderId="2" xfId="0" applyNumberFormat="1" applyFont="1" applyFill="1" applyBorder="1"/>
    <xf numFmtId="2" fontId="9" fillId="2" borderId="2" xfId="0" applyNumberFormat="1" applyFont="1" applyFill="1" applyBorder="1"/>
    <xf numFmtId="2" fontId="4" fillId="2" borderId="2" xfId="0" applyNumberFormat="1" applyFont="1" applyFill="1" applyBorder="1"/>
    <xf numFmtId="2" fontId="7" fillId="2" borderId="3" xfId="0" applyNumberFormat="1" applyFont="1" applyFill="1" applyBorder="1"/>
    <xf numFmtId="0" fontId="8" fillId="2" borderId="2" xfId="0" applyNumberFormat="1" applyFont="1" applyFill="1" applyBorder="1"/>
    <xf numFmtId="2" fontId="7" fillId="2" borderId="2" xfId="0" applyNumberFormat="1" applyFont="1" applyFill="1" applyBorder="1"/>
    <xf numFmtId="2" fontId="4" fillId="2" borderId="2" xfId="0" applyNumberFormat="1" applyFont="1" applyFill="1" applyBorder="1" applyAlignment="1">
      <alignment horizontal="right"/>
    </xf>
    <xf numFmtId="0" fontId="3" fillId="3" borderId="1" xfId="0" applyFont="1" applyFill="1" applyBorder="1"/>
    <xf numFmtId="0" fontId="0" fillId="3" borderId="2" xfId="0" applyFill="1" applyBorder="1"/>
    <xf numFmtId="0" fontId="4" fillId="3" borderId="2" xfId="0" applyNumberFormat="1" applyFont="1" applyFill="1" applyBorder="1"/>
    <xf numFmtId="2" fontId="5" fillId="3" borderId="2" xfId="0" applyNumberFormat="1" applyFont="1" applyFill="1" applyBorder="1"/>
    <xf numFmtId="2" fontId="4" fillId="3" borderId="2" xfId="0" applyNumberFormat="1" applyFont="1" applyFill="1" applyBorder="1"/>
    <xf numFmtId="2" fontId="5" fillId="3" borderId="3" xfId="0" applyNumberFormat="1" applyFont="1" applyFill="1" applyBorder="1"/>
    <xf numFmtId="0" fontId="3" fillId="3" borderId="2" xfId="0" applyFont="1" applyFill="1" applyBorder="1"/>
    <xf numFmtId="2" fontId="9" fillId="3" borderId="2" xfId="0" applyNumberFormat="1" applyFont="1" applyFill="1" applyBorder="1"/>
    <xf numFmtId="0" fontId="8" fillId="0" borderId="0" xfId="0" applyFont="1" applyBorder="1"/>
    <xf numFmtId="0" fontId="8" fillId="2" borderId="1" xfId="0" applyFont="1" applyFill="1" applyBorder="1"/>
    <xf numFmtId="2" fontId="6" fillId="2" borderId="2" xfId="0" applyNumberFormat="1" applyFont="1" applyFill="1" applyBorder="1" applyAlignment="1">
      <alignment horizontal="right"/>
    </xf>
    <xf numFmtId="0" fontId="6" fillId="0" borderId="0" xfId="0" applyNumberFormat="1" applyFont="1" applyFill="1" applyBorder="1"/>
  </cellXfs>
  <cellStyles count="2">
    <cellStyle name="Normálne" xfId="0" builtinId="0"/>
    <cellStyle name="Percentá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2"/>
  <sheetViews>
    <sheetView tabSelected="1" zoomScaleNormal="100" workbookViewId="0">
      <selection activeCell="F9" sqref="F9"/>
    </sheetView>
  </sheetViews>
  <sheetFormatPr defaultRowHeight="12.75" x14ac:dyDescent="0.2"/>
  <cols>
    <col min="1" max="1" width="14.7109375" customWidth="1"/>
    <col min="5" max="5" width="11.7109375" customWidth="1"/>
    <col min="6" max="6" width="10.140625" style="55" customWidth="1"/>
  </cols>
  <sheetData>
    <row r="1" spans="1:9" ht="18" x14ac:dyDescent="0.25">
      <c r="A1" s="1" t="s">
        <v>51</v>
      </c>
      <c r="B1" s="1"/>
      <c r="C1" s="1"/>
      <c r="D1" s="1"/>
      <c r="E1" s="1"/>
      <c r="F1" s="54"/>
      <c r="G1" s="1"/>
      <c r="H1" s="1"/>
      <c r="I1" s="1"/>
    </row>
    <row r="3" spans="1:9" ht="15.75" x14ac:dyDescent="0.25">
      <c r="A3" s="39" t="s">
        <v>78</v>
      </c>
    </row>
    <row r="4" spans="1:9" ht="13.5" thickBot="1" x14ac:dyDescent="0.25"/>
    <row r="5" spans="1:9" ht="16.5" thickBot="1" x14ac:dyDescent="0.3">
      <c r="A5" s="2" t="s">
        <v>0</v>
      </c>
      <c r="B5" s="3"/>
      <c r="C5" s="3"/>
      <c r="D5" s="3"/>
      <c r="E5" s="3"/>
      <c r="F5" s="56" t="s">
        <v>45</v>
      </c>
      <c r="G5" s="5" t="s">
        <v>22</v>
      </c>
      <c r="H5" s="4" t="s">
        <v>23</v>
      </c>
      <c r="I5" s="6" t="s">
        <v>22</v>
      </c>
    </row>
    <row r="6" spans="1:9" x14ac:dyDescent="0.2">
      <c r="A6" s="7"/>
      <c r="B6" s="8"/>
      <c r="C6" s="8"/>
      <c r="D6" s="8"/>
      <c r="E6" s="8"/>
      <c r="F6" s="57"/>
      <c r="G6" s="10"/>
      <c r="H6" s="9"/>
      <c r="I6" s="11"/>
    </row>
    <row r="7" spans="1:9" x14ac:dyDescent="0.2">
      <c r="A7" s="12" t="s">
        <v>79</v>
      </c>
      <c r="B7" s="8"/>
      <c r="C7" s="8"/>
      <c r="D7" s="8"/>
      <c r="E7" s="8"/>
      <c r="F7" s="57">
        <v>975.69</v>
      </c>
      <c r="G7" s="14">
        <f>(F7/$F$10)*100</f>
        <v>8.5022338526049417</v>
      </c>
      <c r="H7" s="9"/>
      <c r="I7" s="15"/>
    </row>
    <row r="8" spans="1:9" x14ac:dyDescent="0.2">
      <c r="A8" s="12" t="s">
        <v>72</v>
      </c>
      <c r="B8" s="8"/>
      <c r="C8" s="8"/>
      <c r="D8" s="8"/>
      <c r="E8" s="97">
        <v>2023</v>
      </c>
      <c r="F8" s="57">
        <v>10500</v>
      </c>
      <c r="G8" s="14">
        <f>(F8/$F$10)*100</f>
        <v>91.497766147395055</v>
      </c>
      <c r="H8" s="13"/>
      <c r="I8" s="15"/>
    </row>
    <row r="9" spans="1:9" ht="13.5" thickBot="1" x14ac:dyDescent="0.25">
      <c r="A9" s="7"/>
      <c r="B9" s="8"/>
      <c r="C9" s="8"/>
      <c r="D9" s="8"/>
      <c r="E9" s="8"/>
      <c r="F9" s="57"/>
      <c r="G9" s="14"/>
      <c r="H9" s="13"/>
      <c r="I9" s="15"/>
    </row>
    <row r="10" spans="1:9" ht="16.5" thickBot="1" x14ac:dyDescent="0.3">
      <c r="A10" s="89" t="s">
        <v>2</v>
      </c>
      <c r="B10" s="90"/>
      <c r="C10" s="90"/>
      <c r="D10" s="90"/>
      <c r="E10" s="90"/>
      <c r="F10" s="91">
        <f>SUM(F7:F9)</f>
        <v>11475.69</v>
      </c>
      <c r="G10" s="92">
        <v>100</v>
      </c>
      <c r="H10" s="93"/>
      <c r="I10" s="94"/>
    </row>
    <row r="11" spans="1:9" x14ac:dyDescent="0.2">
      <c r="A11" s="7"/>
      <c r="B11" s="8"/>
      <c r="C11" s="8"/>
      <c r="D11" s="8"/>
      <c r="E11" s="8"/>
      <c r="F11" s="57"/>
      <c r="G11" s="10"/>
      <c r="H11" s="13"/>
      <c r="I11" s="11"/>
    </row>
    <row r="12" spans="1:9" x14ac:dyDescent="0.2">
      <c r="A12" s="7"/>
      <c r="B12" s="8"/>
      <c r="C12" s="8"/>
      <c r="D12" s="8"/>
      <c r="E12" s="8"/>
      <c r="F12" s="57"/>
      <c r="G12" s="10"/>
      <c r="H12" s="13"/>
      <c r="I12" s="11"/>
    </row>
    <row r="13" spans="1:9" ht="13.5" thickBot="1" x14ac:dyDescent="0.25">
      <c r="A13" s="7"/>
      <c r="B13" s="8"/>
      <c r="C13" s="8"/>
      <c r="D13" s="8"/>
      <c r="E13" s="8"/>
      <c r="F13" s="57"/>
      <c r="G13" s="10"/>
      <c r="H13" s="13"/>
      <c r="I13" s="11"/>
    </row>
    <row r="14" spans="1:9" ht="16.5" thickBot="1" x14ac:dyDescent="0.3">
      <c r="A14" s="2" t="s">
        <v>34</v>
      </c>
      <c r="B14" s="16"/>
      <c r="C14" s="16"/>
      <c r="D14" s="49" t="s">
        <v>48</v>
      </c>
      <c r="E14" s="49" t="s">
        <v>49</v>
      </c>
      <c r="F14" s="56" t="s">
        <v>46</v>
      </c>
      <c r="G14" s="5" t="s">
        <v>22</v>
      </c>
      <c r="H14" s="22" t="s">
        <v>35</v>
      </c>
      <c r="I14" s="23" t="s">
        <v>22</v>
      </c>
    </row>
    <row r="15" spans="1:9" x14ac:dyDescent="0.2">
      <c r="A15" s="7"/>
      <c r="B15" s="8"/>
      <c r="C15" s="8"/>
      <c r="D15" s="8"/>
      <c r="E15" s="8"/>
      <c r="F15" s="57"/>
      <c r="G15" s="10"/>
      <c r="H15" s="13"/>
      <c r="I15" s="11"/>
    </row>
    <row r="16" spans="1:9" x14ac:dyDescent="0.2">
      <c r="A16" s="74" t="s">
        <v>3</v>
      </c>
      <c r="B16" s="75"/>
      <c r="C16" s="75"/>
      <c r="D16" s="75"/>
      <c r="E16" s="75"/>
      <c r="F16" s="76">
        <v>255</v>
      </c>
      <c r="G16" s="77">
        <f>(F16/$F$10)*100</f>
        <v>2.2220886064367371</v>
      </c>
      <c r="H16" s="78"/>
      <c r="I16" s="79"/>
    </row>
    <row r="17" spans="1:9" ht="13.5" thickBot="1" x14ac:dyDescent="0.25">
      <c r="A17" s="7" t="s">
        <v>69</v>
      </c>
      <c r="B17" s="8"/>
      <c r="C17" s="8"/>
      <c r="D17" s="8">
        <v>51</v>
      </c>
      <c r="E17" s="8">
        <v>5</v>
      </c>
      <c r="F17" s="57">
        <v>255</v>
      </c>
      <c r="G17" s="14">
        <f t="shared" ref="G17:G36" si="0">(F17/$F$10)*100</f>
        <v>2.2220886064367371</v>
      </c>
      <c r="H17" s="13"/>
      <c r="I17" s="15"/>
    </row>
    <row r="18" spans="1:9" ht="13.5" thickBot="1" x14ac:dyDescent="0.25">
      <c r="A18" s="80" t="s">
        <v>7</v>
      </c>
      <c r="B18" s="81"/>
      <c r="C18" s="81"/>
      <c r="D18" s="81"/>
      <c r="E18" s="81"/>
      <c r="F18" s="86">
        <v>466</v>
      </c>
      <c r="G18" s="83">
        <f t="shared" si="0"/>
        <v>4.060758002351057</v>
      </c>
      <c r="H18" s="84"/>
      <c r="I18" s="85"/>
    </row>
    <row r="19" spans="1:9" x14ac:dyDescent="0.2">
      <c r="A19" s="61" t="s">
        <v>66</v>
      </c>
      <c r="B19" s="62"/>
      <c r="C19" s="8"/>
      <c r="D19" s="43">
        <v>1</v>
      </c>
      <c r="E19" s="43">
        <v>300</v>
      </c>
      <c r="F19" s="66">
        <v>300</v>
      </c>
      <c r="G19" s="59">
        <f t="shared" si="0"/>
        <v>2.6142218899255729</v>
      </c>
      <c r="H19" s="60"/>
      <c r="I19" s="15"/>
    </row>
    <row r="20" spans="1:9" ht="13.5" thickBot="1" x14ac:dyDescent="0.25">
      <c r="A20" s="7" t="s">
        <v>67</v>
      </c>
      <c r="B20" s="8"/>
      <c r="C20" s="8"/>
      <c r="D20" s="43">
        <v>1</v>
      </c>
      <c r="E20" s="43">
        <v>166</v>
      </c>
      <c r="F20" s="67">
        <v>166</v>
      </c>
      <c r="G20" s="59">
        <f t="shared" si="0"/>
        <v>1.4465361124254836</v>
      </c>
      <c r="H20" s="13"/>
      <c r="I20" s="15"/>
    </row>
    <row r="21" spans="1:9" ht="13.5" thickBot="1" x14ac:dyDescent="0.25">
      <c r="A21" s="80" t="s">
        <v>71</v>
      </c>
      <c r="B21" s="81"/>
      <c r="C21" s="81"/>
      <c r="D21" s="81"/>
      <c r="E21" s="81"/>
      <c r="F21" s="82">
        <f>F23+F24+F25+F26+L27</f>
        <v>10200</v>
      </c>
      <c r="G21" s="83">
        <f t="shared" si="0"/>
        <v>88.883544257469481</v>
      </c>
      <c r="H21" s="84"/>
      <c r="I21" s="85"/>
    </row>
    <row r="22" spans="1:9" x14ac:dyDescent="0.2">
      <c r="A22" s="7"/>
      <c r="B22" s="8"/>
      <c r="C22" s="8"/>
      <c r="D22" s="8"/>
      <c r="E22" s="8"/>
      <c r="F22" s="73"/>
      <c r="G22" s="14"/>
      <c r="H22" s="13"/>
      <c r="I22" s="15"/>
    </row>
    <row r="23" spans="1:9" x14ac:dyDescent="0.2">
      <c r="A23" s="7"/>
      <c r="B23" s="8"/>
      <c r="C23" s="8"/>
      <c r="D23" s="8"/>
      <c r="E23" s="50"/>
      <c r="F23" s="57"/>
      <c r="G23" s="14"/>
      <c r="H23" s="13"/>
      <c r="I23" s="15"/>
    </row>
    <row r="24" spans="1:9" x14ac:dyDescent="0.2">
      <c r="A24" s="7"/>
      <c r="B24" s="8"/>
      <c r="C24" s="8"/>
      <c r="D24" s="8"/>
      <c r="E24" s="50"/>
      <c r="F24" s="57"/>
      <c r="G24" s="14"/>
      <c r="H24" s="13"/>
      <c r="I24" s="15"/>
    </row>
    <row r="25" spans="1:9" x14ac:dyDescent="0.2">
      <c r="A25" s="7"/>
      <c r="B25" s="8"/>
      <c r="C25" s="8"/>
      <c r="D25" s="43"/>
      <c r="E25" s="50"/>
      <c r="F25" s="57"/>
      <c r="G25" s="14"/>
      <c r="H25" s="13"/>
      <c r="I25" s="15"/>
    </row>
    <row r="26" spans="1:9" x14ac:dyDescent="0.2">
      <c r="A26" s="7" t="s">
        <v>73</v>
      </c>
      <c r="B26" s="8"/>
      <c r="C26" s="8"/>
      <c r="D26" s="43">
        <v>51</v>
      </c>
      <c r="E26" s="50">
        <v>1.2</v>
      </c>
      <c r="F26" s="57">
        <v>10200</v>
      </c>
      <c r="G26" s="14">
        <f t="shared" si="0"/>
        <v>88.883544257469481</v>
      </c>
      <c r="H26" s="13"/>
      <c r="I26" s="15"/>
    </row>
    <row r="27" spans="1:9" ht="13.5" thickBot="1" x14ac:dyDescent="0.25">
      <c r="A27" s="7"/>
      <c r="B27" s="8"/>
      <c r="C27" s="8"/>
      <c r="D27" s="43"/>
      <c r="E27" s="51"/>
      <c r="F27" s="57"/>
      <c r="G27" s="14"/>
      <c r="H27" s="13"/>
      <c r="I27" s="15"/>
    </row>
    <row r="28" spans="1:9" ht="13.5" thickBot="1" x14ac:dyDescent="0.25">
      <c r="A28" s="80" t="s">
        <v>68</v>
      </c>
      <c r="B28" s="81"/>
      <c r="C28" s="81"/>
      <c r="D28" s="81"/>
      <c r="E28" s="81"/>
      <c r="F28" s="86">
        <v>400</v>
      </c>
      <c r="G28" s="87">
        <f t="shared" si="0"/>
        <v>3.4856291865674307</v>
      </c>
      <c r="H28" s="88"/>
      <c r="I28" s="85"/>
    </row>
    <row r="29" spans="1:9" x14ac:dyDescent="0.2">
      <c r="A29" s="61" t="s">
        <v>70</v>
      </c>
      <c r="B29" s="62"/>
      <c r="C29" s="8"/>
      <c r="D29" s="8">
        <v>1</v>
      </c>
      <c r="E29" s="8">
        <v>100</v>
      </c>
      <c r="F29" s="66">
        <v>100</v>
      </c>
      <c r="G29" s="14">
        <f t="shared" si="0"/>
        <v>0.87140729664185768</v>
      </c>
      <c r="H29" s="29"/>
      <c r="I29" s="15"/>
    </row>
    <row r="30" spans="1:9" ht="13.5" thickBot="1" x14ac:dyDescent="0.25">
      <c r="A30" s="7" t="s">
        <v>77</v>
      </c>
      <c r="B30" s="8"/>
      <c r="C30" s="8"/>
      <c r="D30" s="8">
        <v>3</v>
      </c>
      <c r="E30" s="8">
        <v>100</v>
      </c>
      <c r="F30" s="57">
        <v>300</v>
      </c>
      <c r="G30" s="14">
        <f t="shared" si="0"/>
        <v>2.6142218899255729</v>
      </c>
      <c r="H30" s="30"/>
      <c r="I30" s="15"/>
    </row>
    <row r="31" spans="1:9" ht="13.5" thickBot="1" x14ac:dyDescent="0.25">
      <c r="A31" s="98" t="s">
        <v>75</v>
      </c>
      <c r="B31" s="81"/>
      <c r="C31" s="81"/>
      <c r="D31" s="81"/>
      <c r="E31" s="81"/>
      <c r="F31" s="86">
        <v>0</v>
      </c>
      <c r="G31" s="87">
        <f t="shared" si="0"/>
        <v>0</v>
      </c>
      <c r="H31" s="99"/>
      <c r="I31" s="85"/>
    </row>
    <row r="32" spans="1:9" ht="13.5" thickBot="1" x14ac:dyDescent="0.25">
      <c r="A32" s="7" t="s">
        <v>74</v>
      </c>
      <c r="B32" s="8"/>
      <c r="C32" s="8"/>
      <c r="D32" s="43">
        <v>51</v>
      </c>
      <c r="E32" s="8">
        <v>0</v>
      </c>
      <c r="F32" s="100">
        <v>0</v>
      </c>
      <c r="G32" s="14">
        <f t="shared" si="0"/>
        <v>0</v>
      </c>
      <c r="H32" s="30"/>
      <c r="I32" s="15"/>
    </row>
    <row r="33" spans="1:11" ht="16.5" thickBot="1" x14ac:dyDescent="0.3">
      <c r="A33" s="89" t="s">
        <v>30</v>
      </c>
      <c r="B33" s="95"/>
      <c r="C33" s="95"/>
      <c r="D33" s="95"/>
      <c r="E33" s="95"/>
      <c r="F33" s="91">
        <f>F16+F18+F21+F28+F31</f>
        <v>11321</v>
      </c>
      <c r="G33" s="96">
        <f t="shared" si="0"/>
        <v>98.65202005282471</v>
      </c>
      <c r="H33" s="93"/>
      <c r="I33" s="94"/>
      <c r="K33" s="46"/>
    </row>
    <row r="34" spans="1:11" x14ac:dyDescent="0.2">
      <c r="A34" s="44" t="s">
        <v>44</v>
      </c>
      <c r="B34" s="8"/>
      <c r="C34" s="8"/>
      <c r="D34" s="8"/>
      <c r="E34" s="8"/>
      <c r="F34" s="58">
        <f>F10-F33</f>
        <v>154.69000000000051</v>
      </c>
      <c r="G34" s="41">
        <f>SUM(G10-G33)</f>
        <v>1.3479799471752898</v>
      </c>
      <c r="H34" s="9"/>
      <c r="I34" s="15"/>
    </row>
    <row r="35" spans="1:11" ht="13.5" thickBot="1" x14ac:dyDescent="0.25">
      <c r="A35" s="68" t="s">
        <v>81</v>
      </c>
      <c r="B35" s="69"/>
      <c r="C35" s="69"/>
      <c r="D35" s="69"/>
      <c r="E35" s="69"/>
      <c r="F35" s="58">
        <f>F10-F33</f>
        <v>154.69000000000051</v>
      </c>
      <c r="G35" s="71">
        <f t="shared" si="0"/>
        <v>1.347979947175294</v>
      </c>
      <c r="H35" s="72"/>
      <c r="I35" s="70"/>
    </row>
    <row r="36" spans="1:11" ht="13.5" thickBot="1" x14ac:dyDescent="0.25">
      <c r="A36" s="63" t="s">
        <v>80</v>
      </c>
      <c r="B36" s="16"/>
      <c r="C36" s="16"/>
      <c r="D36" s="16"/>
      <c r="E36" s="16"/>
      <c r="F36" s="64">
        <f>F10-F33</f>
        <v>154.69000000000051</v>
      </c>
      <c r="G36" s="40">
        <f t="shared" si="0"/>
        <v>1.347979947175294</v>
      </c>
      <c r="H36" s="17"/>
      <c r="I36" s="65"/>
    </row>
    <row r="39" spans="1:11" x14ac:dyDescent="0.2">
      <c r="A39" s="48" t="s">
        <v>52</v>
      </c>
      <c r="E39" s="38"/>
    </row>
    <row r="40" spans="1:11" x14ac:dyDescent="0.2">
      <c r="A40" s="48"/>
      <c r="E40" s="38"/>
    </row>
    <row r="41" spans="1:11" x14ac:dyDescent="0.2">
      <c r="A41" s="48"/>
      <c r="E41" s="38"/>
    </row>
    <row r="42" spans="1:11" x14ac:dyDescent="0.2">
      <c r="A42" s="48"/>
      <c r="E42" s="38"/>
    </row>
    <row r="44" spans="1:11" x14ac:dyDescent="0.2">
      <c r="A44" t="s">
        <v>47</v>
      </c>
    </row>
    <row r="45" spans="1:11" x14ac:dyDescent="0.2">
      <c r="B45" t="s">
        <v>63</v>
      </c>
      <c r="G45" t="s">
        <v>76</v>
      </c>
    </row>
    <row r="46" spans="1:11" x14ac:dyDescent="0.2">
      <c r="B46" t="s">
        <v>54</v>
      </c>
      <c r="G46" t="s">
        <v>50</v>
      </c>
    </row>
    <row r="54" spans="8:17" ht="18" x14ac:dyDescent="0.25">
      <c r="H54" s="1"/>
      <c r="I54" s="1"/>
      <c r="J54" s="1"/>
      <c r="K54" s="1"/>
      <c r="L54" s="1"/>
      <c r="M54" s="1"/>
      <c r="N54" s="1"/>
      <c r="O54" s="1"/>
      <c r="P54" s="1"/>
      <c r="Q54" s="1"/>
    </row>
    <row r="56" spans="8:17" ht="15.75" x14ac:dyDescent="0.25">
      <c r="H56" s="39"/>
    </row>
    <row r="92" spans="8:12" x14ac:dyDescent="0.2">
      <c r="H92" s="48"/>
      <c r="L92" s="38"/>
    </row>
  </sheetData>
  <pageMargins left="0.62" right="0.59055118110236227" top="0.98425196850393704" bottom="0.98425196850393704" header="0.5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9"/>
  <sheetViews>
    <sheetView workbookViewId="0">
      <selection sqref="A1:IV65536"/>
    </sheetView>
  </sheetViews>
  <sheetFormatPr defaultRowHeight="12.75" x14ac:dyDescent="0.2"/>
  <cols>
    <col min="6" max="6" width="10.140625" customWidth="1"/>
  </cols>
  <sheetData>
    <row r="1" spans="1:9" ht="18" x14ac:dyDescent="0.25">
      <c r="A1" s="1" t="s">
        <v>36</v>
      </c>
      <c r="B1" s="1"/>
      <c r="C1" s="1"/>
      <c r="D1" s="1"/>
      <c r="E1" s="1"/>
      <c r="F1" s="1"/>
      <c r="G1" s="1"/>
      <c r="H1" s="1"/>
      <c r="I1" s="1"/>
    </row>
    <row r="3" spans="1:9" ht="15.75" x14ac:dyDescent="0.25">
      <c r="A3" s="39" t="s">
        <v>43</v>
      </c>
    </row>
    <row r="4" spans="1:9" ht="13.5" thickBot="1" x14ac:dyDescent="0.25"/>
    <row r="5" spans="1:9" ht="16.5" thickBot="1" x14ac:dyDescent="0.3">
      <c r="A5" s="2" t="s">
        <v>0</v>
      </c>
      <c r="B5" s="3"/>
      <c r="C5" s="3"/>
      <c r="D5" s="3"/>
      <c r="E5" s="3"/>
      <c r="F5" s="4" t="s">
        <v>21</v>
      </c>
      <c r="G5" s="5" t="s">
        <v>22</v>
      </c>
      <c r="H5" s="4" t="s">
        <v>23</v>
      </c>
      <c r="I5" s="6" t="s">
        <v>22</v>
      </c>
    </row>
    <row r="6" spans="1:9" x14ac:dyDescent="0.2">
      <c r="A6" s="7"/>
      <c r="B6" s="8"/>
      <c r="C6" s="8"/>
      <c r="D6" s="8"/>
      <c r="E6" s="8"/>
      <c r="F6" s="9"/>
      <c r="G6" s="10"/>
      <c r="H6" s="9"/>
      <c r="I6" s="11"/>
    </row>
    <row r="7" spans="1:9" x14ac:dyDescent="0.2">
      <c r="A7" s="12" t="s">
        <v>38</v>
      </c>
      <c r="B7" s="8"/>
      <c r="C7" s="8"/>
      <c r="D7" s="8"/>
      <c r="E7" s="8"/>
      <c r="F7" s="13">
        <v>3794.13</v>
      </c>
      <c r="G7" s="14">
        <f>(F7/$F$11)*100</f>
        <v>4.892991719469145</v>
      </c>
      <c r="H7" s="9"/>
      <c r="I7" s="15"/>
    </row>
    <row r="8" spans="1:9" x14ac:dyDescent="0.2">
      <c r="A8" s="12" t="s">
        <v>39</v>
      </c>
      <c r="B8" s="8"/>
      <c r="C8" s="8"/>
      <c r="D8" s="8"/>
      <c r="E8" s="8"/>
      <c r="F8" s="13">
        <v>0</v>
      </c>
      <c r="G8" s="14">
        <f>(F8/$F$11)*100</f>
        <v>0</v>
      </c>
      <c r="H8" s="13"/>
      <c r="I8" s="15"/>
    </row>
    <row r="9" spans="1:9" x14ac:dyDescent="0.2">
      <c r="A9" s="12" t="s">
        <v>1</v>
      </c>
      <c r="B9" s="8"/>
      <c r="C9" s="8"/>
      <c r="D9" s="8"/>
      <c r="E9" s="8"/>
      <c r="F9" s="13">
        <v>73748</v>
      </c>
      <c r="G9" s="14">
        <f>(F9/$F$11)*100</f>
        <v>95.107008280530849</v>
      </c>
      <c r="H9" s="13"/>
      <c r="I9" s="15"/>
    </row>
    <row r="10" spans="1:9" ht="13.5" thickBot="1" x14ac:dyDescent="0.25">
      <c r="A10" s="7"/>
      <c r="B10" s="8"/>
      <c r="C10" s="8"/>
      <c r="D10" s="8"/>
      <c r="E10" s="8"/>
      <c r="F10" s="13"/>
      <c r="G10" s="14"/>
      <c r="H10" s="13"/>
      <c r="I10" s="15"/>
    </row>
    <row r="11" spans="1:9" ht="16.5" thickBot="1" x14ac:dyDescent="0.3">
      <c r="A11" s="2" t="s">
        <v>2</v>
      </c>
      <c r="B11" s="16"/>
      <c r="C11" s="16"/>
      <c r="D11" s="16"/>
      <c r="E11" s="16"/>
      <c r="F11" s="17">
        <f>SUM(F7:F10)</f>
        <v>77542.13</v>
      </c>
      <c r="G11" s="18">
        <v>100</v>
      </c>
      <c r="H11" s="17"/>
      <c r="I11" s="19"/>
    </row>
    <row r="12" spans="1:9" x14ac:dyDescent="0.2">
      <c r="F12" s="20"/>
      <c r="G12" s="21"/>
      <c r="H12" s="20"/>
      <c r="I12" s="21"/>
    </row>
    <row r="13" spans="1:9" x14ac:dyDescent="0.2">
      <c r="F13" s="20"/>
      <c r="G13" s="21"/>
      <c r="H13" s="20"/>
      <c r="I13" s="21"/>
    </row>
    <row r="14" spans="1:9" ht="13.5" thickBot="1" x14ac:dyDescent="0.25">
      <c r="F14" s="20"/>
      <c r="G14" s="21"/>
      <c r="H14" s="20"/>
      <c r="I14" s="21"/>
    </row>
    <row r="15" spans="1:9" ht="16.5" thickBot="1" x14ac:dyDescent="0.3">
      <c r="A15" s="2" t="s">
        <v>34</v>
      </c>
      <c r="B15" s="16"/>
      <c r="C15" s="16"/>
      <c r="D15" s="16"/>
      <c r="E15" s="16"/>
      <c r="F15" s="22" t="s">
        <v>37</v>
      </c>
      <c r="G15" s="5" t="s">
        <v>22</v>
      </c>
      <c r="H15" s="22" t="s">
        <v>35</v>
      </c>
      <c r="I15" s="23" t="s">
        <v>22</v>
      </c>
    </row>
    <row r="16" spans="1:9" x14ac:dyDescent="0.2">
      <c r="A16" s="7"/>
      <c r="B16" s="8"/>
      <c r="C16" s="8"/>
      <c r="D16" s="8"/>
      <c r="E16" s="8"/>
      <c r="F16" s="13"/>
      <c r="G16" s="10"/>
      <c r="H16" s="13"/>
      <c r="I16" s="11"/>
    </row>
    <row r="17" spans="1:9" x14ac:dyDescent="0.2">
      <c r="A17" s="24" t="s">
        <v>3</v>
      </c>
      <c r="B17" s="25"/>
      <c r="C17" s="25"/>
      <c r="D17" s="25"/>
      <c r="E17" s="25"/>
      <c r="F17" s="26">
        <v>54000</v>
      </c>
      <c r="G17" s="27">
        <f>(F17/$F$11)*100</f>
        <v>69.639562390148427</v>
      </c>
      <c r="H17" s="26"/>
      <c r="I17" s="28"/>
    </row>
    <row r="18" spans="1:9" x14ac:dyDescent="0.2">
      <c r="A18" s="7"/>
      <c r="B18" s="8" t="s">
        <v>4</v>
      </c>
      <c r="C18" s="8"/>
      <c r="D18" s="8"/>
      <c r="E18" s="8" t="s">
        <v>24</v>
      </c>
      <c r="F18" s="13">
        <v>4500</v>
      </c>
      <c r="G18" s="14">
        <f t="shared" ref="G18:G46" si="0">(F18/$F$11)*100</f>
        <v>5.8032968658457014</v>
      </c>
      <c r="H18" s="13"/>
      <c r="I18" s="15"/>
    </row>
    <row r="19" spans="1:9" x14ac:dyDescent="0.2">
      <c r="A19" s="7"/>
      <c r="B19" s="8" t="s">
        <v>5</v>
      </c>
      <c r="C19" s="8"/>
      <c r="D19" s="8"/>
      <c r="E19" s="8" t="s">
        <v>25</v>
      </c>
      <c r="F19" s="13">
        <v>9000</v>
      </c>
      <c r="G19" s="14">
        <f t="shared" si="0"/>
        <v>11.606593731691403</v>
      </c>
      <c r="H19" s="13"/>
      <c r="I19" s="15"/>
    </row>
    <row r="20" spans="1:9" x14ac:dyDescent="0.2">
      <c r="A20" s="7"/>
      <c r="B20" s="8" t="s">
        <v>6</v>
      </c>
      <c r="C20" s="8" t="s">
        <v>17</v>
      </c>
      <c r="D20" s="8"/>
      <c r="E20" s="8"/>
      <c r="F20" s="13"/>
      <c r="G20" s="14">
        <f t="shared" si="0"/>
        <v>0</v>
      </c>
      <c r="H20" s="13"/>
      <c r="I20" s="15"/>
    </row>
    <row r="21" spans="1:9" x14ac:dyDescent="0.2">
      <c r="A21" s="7"/>
      <c r="B21" s="8" t="s">
        <v>18</v>
      </c>
      <c r="C21" s="8"/>
      <c r="D21" s="8"/>
      <c r="E21" s="8" t="s">
        <v>26</v>
      </c>
      <c r="F21" s="13">
        <v>40500</v>
      </c>
      <c r="G21" s="14">
        <f t="shared" si="0"/>
        <v>52.22967179261132</v>
      </c>
      <c r="H21" s="13"/>
      <c r="I21" s="15"/>
    </row>
    <row r="22" spans="1:9" x14ac:dyDescent="0.2">
      <c r="A22" s="7"/>
      <c r="B22" s="8" t="s">
        <v>19</v>
      </c>
      <c r="C22" s="8"/>
      <c r="D22" s="8"/>
      <c r="E22" s="8"/>
      <c r="F22" s="13"/>
      <c r="G22" s="14"/>
      <c r="H22" s="13"/>
      <c r="I22" s="15"/>
    </row>
    <row r="23" spans="1:9" x14ac:dyDescent="0.2">
      <c r="A23" s="7"/>
      <c r="B23" s="8" t="s">
        <v>20</v>
      </c>
      <c r="C23" s="8"/>
      <c r="D23" s="8"/>
      <c r="E23" s="8"/>
      <c r="F23" s="13"/>
      <c r="G23" s="14"/>
      <c r="H23" s="13"/>
      <c r="I23" s="15"/>
    </row>
    <row r="24" spans="1:9" x14ac:dyDescent="0.2">
      <c r="A24" s="7"/>
      <c r="B24" s="8"/>
      <c r="C24" s="8"/>
      <c r="D24" s="8"/>
      <c r="E24" s="8"/>
      <c r="F24" s="13"/>
      <c r="G24" s="14"/>
      <c r="H24" s="13"/>
      <c r="I24" s="15"/>
    </row>
    <row r="25" spans="1:9" x14ac:dyDescent="0.2">
      <c r="A25" s="7"/>
      <c r="B25" s="8"/>
      <c r="C25" s="8"/>
      <c r="D25" s="8"/>
      <c r="E25" s="8"/>
      <c r="F25" s="13"/>
      <c r="G25" s="14"/>
      <c r="H25" s="13"/>
      <c r="I25" s="15"/>
    </row>
    <row r="26" spans="1:9" x14ac:dyDescent="0.2">
      <c r="A26" s="24" t="s">
        <v>7</v>
      </c>
      <c r="B26" s="25"/>
      <c r="C26" s="25"/>
      <c r="D26" s="25"/>
      <c r="E26" s="25"/>
      <c r="F26" s="26">
        <v>15000</v>
      </c>
      <c r="G26" s="27">
        <f t="shared" si="0"/>
        <v>19.344322886152341</v>
      </c>
      <c r="H26" s="26"/>
      <c r="I26" s="28"/>
    </row>
    <row r="27" spans="1:9" x14ac:dyDescent="0.2">
      <c r="A27" s="7"/>
      <c r="B27" s="8"/>
      <c r="C27" s="8"/>
      <c r="D27" s="8"/>
      <c r="E27" s="8"/>
      <c r="F27" s="13"/>
      <c r="G27" s="14"/>
      <c r="H27" s="13"/>
      <c r="I27" s="15"/>
    </row>
    <row r="28" spans="1:9" x14ac:dyDescent="0.2">
      <c r="A28" s="24" t="s">
        <v>27</v>
      </c>
      <c r="B28" s="25"/>
      <c r="C28" s="25"/>
      <c r="D28" s="25"/>
      <c r="E28" s="25"/>
      <c r="F28" s="26">
        <f>SUM(F29:F41)</f>
        <v>32291.9</v>
      </c>
      <c r="G28" s="27">
        <f t="shared" si="0"/>
        <v>41.644329347156187</v>
      </c>
      <c r="H28" s="26"/>
      <c r="I28" s="28"/>
    </row>
    <row r="29" spans="1:9" x14ac:dyDescent="0.2">
      <c r="A29" s="7"/>
      <c r="B29" s="8" t="s">
        <v>8</v>
      </c>
      <c r="C29" s="8"/>
      <c r="D29" s="8"/>
      <c r="E29" s="8" t="s">
        <v>28</v>
      </c>
      <c r="F29" s="13">
        <v>3150</v>
      </c>
      <c r="G29" s="14">
        <f t="shared" si="0"/>
        <v>4.0623078060919919</v>
      </c>
      <c r="H29" s="13"/>
      <c r="I29" s="15"/>
    </row>
    <row r="30" spans="1:9" x14ac:dyDescent="0.2">
      <c r="A30" s="7"/>
      <c r="B30" s="8" t="s">
        <v>9</v>
      </c>
      <c r="C30" s="8"/>
      <c r="D30" s="8"/>
      <c r="E30" s="8" t="s">
        <v>25</v>
      </c>
      <c r="F30" s="13">
        <v>900</v>
      </c>
      <c r="G30" s="14">
        <f t="shared" si="0"/>
        <v>1.1606593731691404</v>
      </c>
      <c r="H30" s="13"/>
      <c r="I30" s="15"/>
    </row>
    <row r="31" spans="1:9" x14ac:dyDescent="0.2">
      <c r="A31" s="7"/>
      <c r="B31" s="8" t="s">
        <v>10</v>
      </c>
      <c r="C31" s="8"/>
      <c r="D31" s="8"/>
      <c r="E31" s="8"/>
      <c r="F31" s="13"/>
      <c r="G31" s="14"/>
      <c r="H31" s="13"/>
      <c r="I31" s="15"/>
    </row>
    <row r="32" spans="1:9" x14ac:dyDescent="0.2">
      <c r="A32" s="7"/>
      <c r="B32" s="8" t="s">
        <v>11</v>
      </c>
      <c r="C32" s="8"/>
      <c r="D32" s="8"/>
      <c r="E32" s="8"/>
      <c r="F32" s="13"/>
      <c r="G32" s="14"/>
      <c r="H32" s="13"/>
      <c r="I32" s="15"/>
    </row>
    <row r="33" spans="1:9" x14ac:dyDescent="0.2">
      <c r="A33" s="7"/>
      <c r="B33" s="8" t="s">
        <v>12</v>
      </c>
      <c r="C33" s="8"/>
      <c r="D33" s="8"/>
      <c r="E33" s="8" t="s">
        <v>29</v>
      </c>
      <c r="F33" s="13">
        <v>9000</v>
      </c>
      <c r="G33" s="14">
        <f t="shared" si="0"/>
        <v>11.606593731691403</v>
      </c>
      <c r="H33" s="13"/>
      <c r="I33" s="15"/>
    </row>
    <row r="34" spans="1:9" x14ac:dyDescent="0.2">
      <c r="A34" s="7"/>
      <c r="B34" s="8" t="s">
        <v>13</v>
      </c>
      <c r="C34" s="8"/>
      <c r="D34" s="8"/>
      <c r="E34" s="8"/>
      <c r="F34" s="13"/>
      <c r="G34" s="14"/>
      <c r="H34" s="13"/>
      <c r="I34" s="15"/>
    </row>
    <row r="35" spans="1:9" x14ac:dyDescent="0.2">
      <c r="A35" s="7"/>
      <c r="B35" s="8" t="s">
        <v>32</v>
      </c>
      <c r="C35" s="8"/>
      <c r="D35" s="8"/>
      <c r="E35" s="8" t="s">
        <v>33</v>
      </c>
      <c r="F35" s="13">
        <v>11250</v>
      </c>
      <c r="G35" s="14">
        <f t="shared" si="0"/>
        <v>14.508242164614254</v>
      </c>
      <c r="H35" s="13"/>
      <c r="I35" s="15"/>
    </row>
    <row r="36" spans="1:9" x14ac:dyDescent="0.2">
      <c r="A36" s="7"/>
      <c r="B36" s="8" t="s">
        <v>14</v>
      </c>
      <c r="C36" s="8" t="s">
        <v>15</v>
      </c>
      <c r="D36" s="8"/>
      <c r="E36" s="8"/>
      <c r="F36" s="13">
        <v>2711.9</v>
      </c>
      <c r="G36" s="14">
        <f t="shared" si="0"/>
        <v>3.4973246156637687</v>
      </c>
      <c r="H36" s="13"/>
      <c r="I36" s="15"/>
    </row>
    <row r="37" spans="1:9" x14ac:dyDescent="0.2">
      <c r="A37" s="7"/>
      <c r="B37" s="8"/>
      <c r="C37" s="8" t="s">
        <v>16</v>
      </c>
      <c r="D37" s="8"/>
      <c r="E37" s="8"/>
      <c r="F37" s="13"/>
      <c r="G37" s="14"/>
      <c r="H37" s="13"/>
      <c r="I37" s="15"/>
    </row>
    <row r="38" spans="1:9" x14ac:dyDescent="0.2">
      <c r="A38" s="7"/>
      <c r="B38" s="8"/>
      <c r="C38" s="8" t="s">
        <v>40</v>
      </c>
      <c r="D38" s="8"/>
      <c r="E38" s="8"/>
      <c r="F38" s="13">
        <v>5280</v>
      </c>
      <c r="G38" s="14">
        <f t="shared" si="0"/>
        <v>6.809201655925623</v>
      </c>
      <c r="H38" s="13"/>
      <c r="I38" s="15"/>
    </row>
    <row r="39" spans="1:9" x14ac:dyDescent="0.2">
      <c r="A39" s="7"/>
      <c r="B39" s="8"/>
      <c r="C39" s="8" t="s">
        <v>31</v>
      </c>
      <c r="D39" s="8"/>
      <c r="E39" s="8"/>
      <c r="F39" s="13"/>
      <c r="G39" s="14"/>
      <c r="H39" s="13"/>
      <c r="I39" s="15"/>
    </row>
    <row r="40" spans="1:9" x14ac:dyDescent="0.2">
      <c r="A40" s="7"/>
      <c r="B40" s="8"/>
      <c r="C40" s="8"/>
      <c r="D40" s="8"/>
      <c r="E40" s="8"/>
      <c r="F40" s="13"/>
      <c r="G40" s="14"/>
      <c r="H40" s="13"/>
      <c r="I40" s="15"/>
    </row>
    <row r="41" spans="1:9" x14ac:dyDescent="0.2">
      <c r="A41" s="12"/>
      <c r="B41" s="8"/>
      <c r="C41" s="8"/>
      <c r="D41" s="8"/>
      <c r="E41" s="8"/>
      <c r="F41" s="13"/>
      <c r="G41" s="14"/>
      <c r="H41" s="29"/>
      <c r="I41" s="15"/>
    </row>
    <row r="42" spans="1:9" ht="13.5" thickBot="1" x14ac:dyDescent="0.25">
      <c r="A42" s="7"/>
      <c r="B42" s="8"/>
      <c r="C42" s="8"/>
      <c r="D42" s="8"/>
      <c r="E42" s="8"/>
      <c r="F42" s="13"/>
      <c r="G42" s="14"/>
      <c r="H42" s="30"/>
      <c r="I42" s="15"/>
    </row>
    <row r="43" spans="1:9" ht="16.5" thickBot="1" x14ac:dyDescent="0.3">
      <c r="A43" s="2" t="s">
        <v>30</v>
      </c>
      <c r="B43" s="3"/>
      <c r="C43" s="3"/>
      <c r="D43" s="3"/>
      <c r="E43" s="3"/>
      <c r="F43" s="17">
        <f>SUM(F17+F26+F28)</f>
        <v>101291.9</v>
      </c>
      <c r="G43" s="40">
        <f t="shared" si="0"/>
        <v>130.62821462345693</v>
      </c>
      <c r="H43" s="17"/>
      <c r="I43" s="19"/>
    </row>
    <row r="44" spans="1:9" x14ac:dyDescent="0.2">
      <c r="A44" s="7"/>
      <c r="B44" s="8"/>
      <c r="C44" s="8"/>
      <c r="D44" s="8"/>
      <c r="E44" s="8"/>
      <c r="F44" s="9"/>
      <c r="G44" s="41"/>
      <c r="H44" s="9"/>
      <c r="I44" s="15"/>
    </row>
    <row r="45" spans="1:9" x14ac:dyDescent="0.2">
      <c r="A45" s="24" t="s">
        <v>41</v>
      </c>
      <c r="B45" s="25"/>
      <c r="C45" s="25"/>
      <c r="D45" s="25"/>
      <c r="E45" s="25"/>
      <c r="F45" s="31"/>
      <c r="G45" s="27">
        <f t="shared" si="0"/>
        <v>0</v>
      </c>
      <c r="H45" s="32"/>
      <c r="I45" s="28"/>
    </row>
    <row r="46" spans="1:9" ht="13.5" thickBot="1" x14ac:dyDescent="0.25">
      <c r="A46" s="33" t="s">
        <v>42</v>
      </c>
      <c r="B46" s="34"/>
      <c r="C46" s="34"/>
      <c r="D46" s="34"/>
      <c r="E46" s="34"/>
      <c r="F46" s="35"/>
      <c r="G46" s="42">
        <f t="shared" si="0"/>
        <v>0</v>
      </c>
      <c r="H46" s="36"/>
      <c r="I46" s="37"/>
    </row>
    <row r="49" spans="5:5" x14ac:dyDescent="0.2">
      <c r="E49" s="38"/>
    </row>
  </sheetData>
  <phoneticPr fontId="0" type="noConversion"/>
  <pageMargins left="0.75" right="0.75" top="1" bottom="1" header="0.4921259845" footer="0.492125984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8"/>
  <sheetViews>
    <sheetView zoomScaleNormal="100" workbookViewId="0">
      <selection activeCell="J32" sqref="J32"/>
    </sheetView>
  </sheetViews>
  <sheetFormatPr defaultRowHeight="12.75" x14ac:dyDescent="0.2"/>
  <cols>
    <col min="1" max="1" width="14.7109375" customWidth="1"/>
    <col min="5" max="5" width="11.7109375" customWidth="1"/>
    <col min="6" max="6" width="10.140625" customWidth="1"/>
  </cols>
  <sheetData>
    <row r="1" spans="1:9" ht="18" x14ac:dyDescent="0.25">
      <c r="A1" s="1" t="s">
        <v>51</v>
      </c>
      <c r="B1" s="1"/>
      <c r="C1" s="1"/>
      <c r="D1" s="1"/>
      <c r="E1" s="1"/>
      <c r="F1" s="1"/>
      <c r="G1" s="1"/>
      <c r="H1" s="1"/>
      <c r="I1" s="1"/>
    </row>
    <row r="3" spans="1:9" ht="15.75" x14ac:dyDescent="0.25">
      <c r="A3" s="39" t="s">
        <v>58</v>
      </c>
    </row>
    <row r="4" spans="1:9" ht="13.5" thickBot="1" x14ac:dyDescent="0.25"/>
    <row r="5" spans="1:9" ht="16.5" thickBot="1" x14ac:dyDescent="0.3">
      <c r="A5" s="2" t="s">
        <v>0</v>
      </c>
      <c r="B5" s="3"/>
      <c r="C5" s="3"/>
      <c r="D5" s="3"/>
      <c r="E5" s="3"/>
      <c r="F5" s="4" t="s">
        <v>45</v>
      </c>
      <c r="G5" s="5" t="s">
        <v>22</v>
      </c>
      <c r="H5" s="4" t="s">
        <v>23</v>
      </c>
      <c r="I5" s="6" t="s">
        <v>22</v>
      </c>
    </row>
    <row r="6" spans="1:9" x14ac:dyDescent="0.2">
      <c r="A6" s="7"/>
      <c r="B6" s="8"/>
      <c r="C6" s="8"/>
      <c r="D6" s="8"/>
      <c r="E6" s="8"/>
      <c r="F6" s="9"/>
      <c r="G6" s="10"/>
      <c r="H6" s="9"/>
      <c r="I6" s="11"/>
    </row>
    <row r="7" spans="1:9" x14ac:dyDescent="0.2">
      <c r="A7" s="12" t="s">
        <v>59</v>
      </c>
      <c r="B7" s="8"/>
      <c r="C7" s="8"/>
      <c r="D7" s="8"/>
      <c r="E7" s="8"/>
      <c r="F7" s="13">
        <v>872.85</v>
      </c>
      <c r="G7" s="14">
        <f>(F7/$F$10)*100</f>
        <v>11.729568834031001</v>
      </c>
      <c r="H7" s="9"/>
      <c r="I7" s="15"/>
    </row>
    <row r="8" spans="1:9" x14ac:dyDescent="0.2">
      <c r="A8" s="12" t="s">
        <v>64</v>
      </c>
      <c r="B8" s="8"/>
      <c r="C8" s="8"/>
      <c r="D8" s="8"/>
      <c r="E8" s="8">
        <v>2015</v>
      </c>
      <c r="F8" s="13">
        <v>6568.6</v>
      </c>
      <c r="G8" s="14">
        <f>(F8/$F$10)*100</f>
        <v>88.270431165969001</v>
      </c>
      <c r="H8" s="13"/>
      <c r="I8" s="15"/>
    </row>
    <row r="9" spans="1:9" ht="13.5" thickBot="1" x14ac:dyDescent="0.25">
      <c r="A9" s="7"/>
      <c r="B9" s="8"/>
      <c r="C9" s="8"/>
      <c r="D9" s="8"/>
      <c r="E9" s="8"/>
      <c r="F9" s="13"/>
      <c r="G9" s="14"/>
      <c r="H9" s="13"/>
      <c r="I9" s="15"/>
    </row>
    <row r="10" spans="1:9" ht="16.5" thickBot="1" x14ac:dyDescent="0.3">
      <c r="A10" s="2" t="s">
        <v>2</v>
      </c>
      <c r="B10" s="16"/>
      <c r="C10" s="16"/>
      <c r="D10" s="16"/>
      <c r="E10" s="16"/>
      <c r="F10" s="17">
        <f>SUM(F7:F9)</f>
        <v>7441.4500000000007</v>
      </c>
      <c r="G10" s="18">
        <v>100</v>
      </c>
      <c r="H10" s="17"/>
      <c r="I10" s="19"/>
    </row>
    <row r="11" spans="1:9" x14ac:dyDescent="0.2">
      <c r="F11" s="20"/>
      <c r="G11" s="21"/>
      <c r="H11" s="20"/>
      <c r="I11" s="21"/>
    </row>
    <row r="12" spans="1:9" x14ac:dyDescent="0.2">
      <c r="F12" s="20"/>
      <c r="G12" s="21"/>
      <c r="H12" s="20"/>
      <c r="I12" s="21"/>
    </row>
    <row r="13" spans="1:9" ht="13.5" thickBot="1" x14ac:dyDescent="0.25">
      <c r="F13" s="20"/>
      <c r="G13" s="21"/>
      <c r="H13" s="20"/>
      <c r="I13" s="21"/>
    </row>
    <row r="14" spans="1:9" ht="16.5" thickBot="1" x14ac:dyDescent="0.3">
      <c r="A14" s="2" t="s">
        <v>34</v>
      </c>
      <c r="B14" s="16"/>
      <c r="C14" s="16"/>
      <c r="D14" s="49" t="s">
        <v>48</v>
      </c>
      <c r="E14" s="49" t="s">
        <v>49</v>
      </c>
      <c r="F14" s="22" t="s">
        <v>46</v>
      </c>
      <c r="G14" s="5" t="s">
        <v>22</v>
      </c>
      <c r="H14" s="22" t="s">
        <v>35</v>
      </c>
      <c r="I14" s="23" t="s">
        <v>22</v>
      </c>
    </row>
    <row r="15" spans="1:9" x14ac:dyDescent="0.2">
      <c r="A15" s="7"/>
      <c r="B15" s="8"/>
      <c r="C15" s="8"/>
      <c r="D15" s="8"/>
      <c r="E15" s="8"/>
      <c r="F15" s="13"/>
      <c r="G15" s="10"/>
      <c r="H15" s="13"/>
      <c r="I15" s="11"/>
    </row>
    <row r="16" spans="1:9" x14ac:dyDescent="0.2">
      <c r="A16" s="24" t="s">
        <v>3</v>
      </c>
      <c r="B16" s="25"/>
      <c r="C16" s="25"/>
      <c r="D16" s="25"/>
      <c r="E16" s="25"/>
      <c r="F16" s="26">
        <v>1760</v>
      </c>
      <c r="G16" s="47">
        <f>(F16/$F$10)*100</f>
        <v>23.65130451726478</v>
      </c>
      <c r="H16" s="26"/>
      <c r="I16" s="28"/>
    </row>
    <row r="17" spans="1:11" x14ac:dyDescent="0.2">
      <c r="A17" s="7" t="s">
        <v>60</v>
      </c>
      <c r="B17" s="8"/>
      <c r="C17" s="8"/>
      <c r="D17" s="8">
        <v>44</v>
      </c>
      <c r="E17" s="8">
        <v>20</v>
      </c>
      <c r="F17" s="13">
        <v>880</v>
      </c>
      <c r="G17" s="14">
        <f t="shared" ref="G17:G35" si="0">(F17/$F$10)*100</f>
        <v>11.82565225863239</v>
      </c>
      <c r="H17" s="13"/>
      <c r="I17" s="15"/>
    </row>
    <row r="18" spans="1:11" ht="52.5" customHeight="1" x14ac:dyDescent="0.2">
      <c r="A18" s="53" t="s">
        <v>65</v>
      </c>
      <c r="B18" s="8"/>
      <c r="C18" s="8"/>
      <c r="D18" s="8">
        <v>44</v>
      </c>
      <c r="E18" s="8">
        <v>20</v>
      </c>
      <c r="F18" s="13">
        <v>880</v>
      </c>
      <c r="G18" s="14">
        <v>7.51</v>
      </c>
      <c r="H18" s="13"/>
      <c r="I18" s="15"/>
    </row>
    <row r="19" spans="1:11" x14ac:dyDescent="0.2">
      <c r="A19" s="24" t="s">
        <v>7</v>
      </c>
      <c r="B19" s="25"/>
      <c r="C19" s="25"/>
      <c r="D19" s="25">
        <v>2</v>
      </c>
      <c r="E19" s="25">
        <v>166</v>
      </c>
      <c r="F19" s="52">
        <v>332</v>
      </c>
      <c r="G19" s="47">
        <f t="shared" si="0"/>
        <v>4.461496079393128</v>
      </c>
      <c r="H19" s="26"/>
      <c r="I19" s="28"/>
    </row>
    <row r="20" spans="1:11" x14ac:dyDescent="0.2">
      <c r="A20" s="7"/>
      <c r="B20" s="8"/>
      <c r="C20" s="8"/>
      <c r="D20" s="8"/>
      <c r="E20" s="8"/>
      <c r="F20" s="13"/>
      <c r="G20" s="14"/>
      <c r="H20" s="13"/>
      <c r="I20" s="15"/>
    </row>
    <row r="21" spans="1:11" x14ac:dyDescent="0.2">
      <c r="A21" s="24" t="s">
        <v>27</v>
      </c>
      <c r="B21" s="25"/>
      <c r="C21" s="25"/>
      <c r="D21" s="25"/>
      <c r="E21" s="25"/>
      <c r="F21" s="26">
        <v>5060</v>
      </c>
      <c r="G21" s="47">
        <f t="shared" si="0"/>
        <v>67.997500487136236</v>
      </c>
      <c r="H21" s="26"/>
      <c r="I21" s="28"/>
    </row>
    <row r="22" spans="1:11" x14ac:dyDescent="0.2">
      <c r="B22" s="8"/>
      <c r="C22" s="8"/>
      <c r="G22" s="14"/>
      <c r="H22" s="13"/>
      <c r="I22" s="15"/>
    </row>
    <row r="23" spans="1:11" x14ac:dyDescent="0.2">
      <c r="A23" s="7" t="s">
        <v>10</v>
      </c>
      <c r="B23" s="8"/>
      <c r="C23" s="8"/>
      <c r="D23" s="8">
        <v>44</v>
      </c>
      <c r="E23" s="50">
        <v>10</v>
      </c>
      <c r="F23" s="13">
        <f t="shared" ref="F23:F29" si="1">D23*E23</f>
        <v>440</v>
      </c>
      <c r="G23" s="14">
        <f>(F23/$F$10)*100</f>
        <v>5.912826129316195</v>
      </c>
      <c r="H23" s="13"/>
      <c r="I23" s="15"/>
    </row>
    <row r="24" spans="1:11" x14ac:dyDescent="0.2">
      <c r="A24" s="7" t="s">
        <v>56</v>
      </c>
      <c r="B24" s="8"/>
      <c r="C24" s="8"/>
      <c r="D24" s="8">
        <v>44</v>
      </c>
      <c r="E24" s="50">
        <v>10</v>
      </c>
      <c r="F24" s="13">
        <v>440</v>
      </c>
      <c r="G24" s="14">
        <f t="shared" si="0"/>
        <v>5.912826129316195</v>
      </c>
      <c r="H24" s="13"/>
      <c r="I24" s="15"/>
    </row>
    <row r="25" spans="1:11" x14ac:dyDescent="0.2">
      <c r="A25" s="7" t="s">
        <v>13</v>
      </c>
      <c r="B25" s="8"/>
      <c r="C25" s="8"/>
      <c r="D25" s="43">
        <v>44</v>
      </c>
      <c r="E25" s="50">
        <v>10</v>
      </c>
      <c r="F25" s="13">
        <f t="shared" si="1"/>
        <v>440</v>
      </c>
      <c r="G25" s="14">
        <f t="shared" si="0"/>
        <v>5.912826129316195</v>
      </c>
      <c r="H25" s="13"/>
      <c r="I25" s="15"/>
    </row>
    <row r="26" spans="1:11" x14ac:dyDescent="0.2">
      <c r="A26" s="7" t="s">
        <v>14</v>
      </c>
      <c r="B26" s="8"/>
      <c r="C26" s="8"/>
      <c r="D26" s="43"/>
      <c r="E26" s="51"/>
      <c r="F26" s="13"/>
      <c r="G26" s="14"/>
      <c r="H26" s="13"/>
      <c r="I26" s="15"/>
    </row>
    <row r="27" spans="1:11" x14ac:dyDescent="0.2">
      <c r="A27" s="7"/>
      <c r="B27" s="8" t="s">
        <v>57</v>
      </c>
      <c r="C27" s="8"/>
      <c r="D27" s="43"/>
      <c r="E27" s="50">
        <v>0.4</v>
      </c>
      <c r="F27" s="13">
        <v>3300</v>
      </c>
      <c r="G27" s="14">
        <f t="shared" si="0"/>
        <v>44.346195969871459</v>
      </c>
      <c r="H27" s="13"/>
      <c r="I27" s="15"/>
    </row>
    <row r="28" spans="1:11" x14ac:dyDescent="0.2">
      <c r="A28" s="7"/>
      <c r="B28" s="8"/>
      <c r="C28" s="8"/>
      <c r="D28" s="43"/>
      <c r="E28" s="51"/>
      <c r="F28" s="13"/>
      <c r="G28" s="14"/>
      <c r="H28" s="13"/>
      <c r="I28" s="15"/>
    </row>
    <row r="29" spans="1:11" x14ac:dyDescent="0.2">
      <c r="A29" s="7" t="s">
        <v>55</v>
      </c>
      <c r="B29" s="8"/>
      <c r="C29" s="8"/>
      <c r="D29" s="43">
        <v>44</v>
      </c>
      <c r="E29" s="51">
        <v>10</v>
      </c>
      <c r="F29" s="13">
        <f t="shared" si="1"/>
        <v>440</v>
      </c>
      <c r="G29" s="14">
        <f t="shared" si="0"/>
        <v>5.912826129316195</v>
      </c>
      <c r="H29" s="13"/>
      <c r="I29" s="15"/>
    </row>
    <row r="30" spans="1:11" x14ac:dyDescent="0.2">
      <c r="A30" s="12"/>
      <c r="B30" s="8"/>
      <c r="C30" s="8"/>
      <c r="D30" s="8"/>
      <c r="E30" s="8"/>
      <c r="F30" s="13"/>
      <c r="G30" s="14"/>
      <c r="H30" s="29"/>
      <c r="I30" s="15"/>
    </row>
    <row r="31" spans="1:11" ht="13.5" thickBot="1" x14ac:dyDescent="0.25">
      <c r="A31" s="7"/>
      <c r="B31" s="8"/>
      <c r="C31" s="8"/>
      <c r="D31" s="8"/>
      <c r="E31" s="8"/>
      <c r="F31" s="13"/>
      <c r="G31" s="14"/>
      <c r="H31" s="30"/>
      <c r="I31" s="15"/>
    </row>
    <row r="32" spans="1:11" ht="16.5" thickBot="1" x14ac:dyDescent="0.3">
      <c r="A32" s="2" t="s">
        <v>30</v>
      </c>
      <c r="B32" s="3"/>
      <c r="C32" s="3"/>
      <c r="D32" s="3"/>
      <c r="E32" s="3"/>
      <c r="F32" s="17">
        <v>7152</v>
      </c>
      <c r="G32" s="45">
        <f t="shared" si="0"/>
        <v>96.110301083794141</v>
      </c>
      <c r="H32" s="17"/>
      <c r="I32" s="19"/>
      <c r="K32" s="46"/>
    </row>
    <row r="33" spans="1:9" x14ac:dyDescent="0.2">
      <c r="A33" s="44" t="s">
        <v>44</v>
      </c>
      <c r="B33" s="8"/>
      <c r="C33" s="8"/>
      <c r="D33" s="8"/>
      <c r="E33" s="8"/>
      <c r="F33" s="13">
        <f>SUM(F10-F32)</f>
        <v>289.45000000000073</v>
      </c>
      <c r="G33" s="41">
        <f>SUM(G10-G32)</f>
        <v>3.8896989162058588</v>
      </c>
      <c r="H33" s="9"/>
      <c r="I33" s="15"/>
    </row>
    <row r="34" spans="1:9" x14ac:dyDescent="0.2">
      <c r="A34" s="24" t="s">
        <v>61</v>
      </c>
      <c r="B34" s="25"/>
      <c r="C34" s="25"/>
      <c r="D34" s="25"/>
      <c r="E34" s="25"/>
      <c r="F34" s="31"/>
      <c r="G34" s="27">
        <f t="shared" si="0"/>
        <v>0</v>
      </c>
      <c r="H34" s="32"/>
      <c r="I34" s="28"/>
    </row>
    <row r="35" spans="1:9" ht="13.5" thickBot="1" x14ac:dyDescent="0.25">
      <c r="A35" s="33" t="s">
        <v>62</v>
      </c>
      <c r="B35" s="34"/>
      <c r="C35" s="34"/>
      <c r="D35" s="34"/>
      <c r="E35" s="34"/>
      <c r="F35" s="35"/>
      <c r="G35" s="42">
        <f t="shared" si="0"/>
        <v>0</v>
      </c>
      <c r="H35" s="36"/>
      <c r="I35" s="37"/>
    </row>
    <row r="38" spans="1:9" x14ac:dyDescent="0.2">
      <c r="A38" s="48" t="s">
        <v>52</v>
      </c>
      <c r="E38" s="38"/>
    </row>
    <row r="40" spans="1:9" x14ac:dyDescent="0.2">
      <c r="A40" t="s">
        <v>47</v>
      </c>
    </row>
    <row r="41" spans="1:9" x14ac:dyDescent="0.2">
      <c r="B41" t="s">
        <v>63</v>
      </c>
      <c r="G41" t="s">
        <v>53</v>
      </c>
    </row>
    <row r="42" spans="1:9" x14ac:dyDescent="0.2">
      <c r="B42" t="s">
        <v>54</v>
      </c>
      <c r="G42" t="s">
        <v>50</v>
      </c>
    </row>
    <row r="50" spans="8:17" ht="18" x14ac:dyDescent="0.25">
      <c r="H50" s="1"/>
      <c r="I50" s="1"/>
      <c r="J50" s="1"/>
      <c r="K50" s="1"/>
      <c r="L50" s="1"/>
      <c r="M50" s="1"/>
      <c r="N50" s="1"/>
      <c r="O50" s="1"/>
      <c r="P50" s="1"/>
      <c r="Q50" s="1"/>
    </row>
    <row r="52" spans="8:17" ht="15.75" x14ac:dyDescent="0.25">
      <c r="H52" s="39"/>
    </row>
    <row r="88" spans="8:12" x14ac:dyDescent="0.2">
      <c r="H88" s="48"/>
      <c r="L88" s="38"/>
    </row>
  </sheetData>
  <phoneticPr fontId="0" type="noConversion"/>
  <pageMargins left="0.62" right="0.59055118110236227" top="0.98425196850393704" bottom="0.98425196850393704" header="0.5" footer="0.51181102362204722"/>
  <pageSetup paperSize="9" orientation="portrait" horizontalDpi="4294967293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4921259845" footer="0.492125984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5</vt:i4>
      </vt:variant>
    </vt:vector>
  </HeadingPairs>
  <TitlesOfParts>
    <vt:vector size="5" baseType="lpstr">
      <vt:lpstr>Rozpočet 2021</vt:lpstr>
      <vt:lpstr>List1</vt:lpstr>
      <vt:lpstr>List2</vt:lpstr>
      <vt:lpstr>List3</vt:lpstr>
      <vt:lpstr>Hárok1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ZŠ Huncovce</dc:creator>
  <cp:lastModifiedBy>spravca</cp:lastModifiedBy>
  <cp:lastPrinted>2023-01-03T13:32:25Z</cp:lastPrinted>
  <dcterms:created xsi:type="dcterms:W3CDTF">2009-01-22T08:12:18Z</dcterms:created>
  <dcterms:modified xsi:type="dcterms:W3CDTF">2023-01-03T13:33:18Z</dcterms:modified>
</cp:coreProperties>
</file>